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январь" sheetId="1" r:id="rId1"/>
  </sheets>
  <definedNames>
    <definedName name="_xlnm.Print_Titles" localSheetId="0">'январь'!$A:$A</definedName>
    <definedName name="_xlnm.Print_Area" localSheetId="0">'январь'!$A$1:$AE$80</definedName>
  </definedNames>
  <calcPr fullCalcOnLoad="1"/>
</workbook>
</file>

<file path=xl/sharedStrings.xml><?xml version="1.0" encoding="utf-8"?>
<sst xmlns="http://schemas.openxmlformats.org/spreadsheetml/2006/main" count="128" uniqueCount="70">
  <si>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</si>
  <si>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</si>
  <si>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</si>
  <si>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</si>
  <si>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</si>
  <si>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</si>
  <si>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</si>
  <si>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</si>
  <si>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</si>
  <si>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</si>
  <si>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</si>
  <si>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</si>
  <si>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</si>
  <si>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</si>
  <si>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</si>
  <si>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</si>
  <si>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</si>
  <si>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</si>
  <si>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</si>
  <si>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</si>
  <si>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</si>
  <si>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</si>
  <si>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</si>
  <si>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</si>
  <si>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</si>
  <si>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</si>
  <si>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</si>
  <si>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</si>
  <si>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</si>
  <si>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</si>
  <si>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</si>
  <si>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</si>
  <si>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</si>
  <si>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</si>
  <si>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</si>
  <si>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</si>
  <si>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</si>
  <si>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</si>
  <si>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</si>
  <si>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</si>
  <si>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</si>
  <si>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</si>
  <si>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</si>
  <si>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</si>
  <si>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</si>
  <si>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</si>
  <si>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</si>
  <si>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Начальник управления по жилищной политике Администрации города Когалыма</t>
  </si>
  <si>
    <t>Л.Д. Хара</t>
  </si>
  <si>
    <t>Профинансировано на отчетную дату</t>
  </si>
  <si>
    <t>Кассовый расход на отчетную дату</t>
  </si>
  <si>
    <t>Строительство внутриквартальных инженерных сетей по объекту: "3-этажный жилой дом №5 в левобережной части города Когалыма"</t>
  </si>
  <si>
    <t>привлеченные средства</t>
  </si>
  <si>
    <t>Строительство объекта "Сети газоснабжения квартала "Н" и "М" п.Пионерный"</t>
  </si>
  <si>
    <t>Управлением по жилищной политике женедельно в приемные часы ведется информационно-разъяснительная работа с населением по освещению целей, задач и механизма реализации Программы. Одновременно формируется список участников Программы, путем постановки желающих получить социальную выплату в виде субсидии в 2015 году. По состоянию на отчетную дату количество таких желающих составило 9 семей.</t>
  </si>
  <si>
    <t>Ответственные за составление сетевого графика                          А.В. Россолова тел.: 93808                                                            И.М. Сенив тел.: 93549 А.А. Ильин тел.: 93782</t>
  </si>
  <si>
    <t>Подпрограмма 1 "Содействие развитию градостоительной деятельности"</t>
  </si>
  <si>
    <t>Задача  1 "Формирование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деятельности"</t>
  </si>
  <si>
    <t>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</t>
  </si>
  <si>
    <t>Разработка проекта планировки территории 10 микрорайона города Когалыма</t>
  </si>
  <si>
    <t>Разработка проекта планировки территории 15 микрорайона города Когалыма</t>
  </si>
  <si>
    <t>В адрес подрядной организации направлено предложение о расторжении муниципального контракта, в связи с отсутствием потребности в прохождении экспертизы проекта</t>
  </si>
  <si>
    <t xml:space="preserve">Муниципальный контракт на выполнение работ заключен в 2012 году. В связи с неисполнением проектной организацией обязательств по контракту, ведутся судебные разбирательства По результатам двух судебных разбирательств (Ханты-Мансийский Арбитражный суд и Восьмой арбитражный аппеляционный суд г.Омска) решение принято в пользу Заказчика МУ "УКС г.Когалыма". На отчетную дату разработанный проект подрядной организацией не предоставлен. </t>
  </si>
  <si>
    <t>В муниципальную собственность города Когалыма были приобретены квартиры, из них: 30 квартир (КПД70) произведена предоплата в размере 70% на сумму 53 193,9 тыс.руб, 11 квартир (КПД31) был произведен окончательный расчет на сумму 11 839,5 тыс.руб. Денежные средства использованы в полном объеме</t>
  </si>
  <si>
    <t>Аукцион в электронной форме состоялся 21.03.2014. Контракт будет заключен в начале апреля 2014. Экономия составила 4 783,63 ты.срублей, которую после согласования с Департаментом строительства ХМАО-Югры планируется перераспределить на очередной этап строительства объекта: VIII очередь- сети водоснабжения коттеджной застройки.</t>
  </si>
  <si>
    <t xml:space="preserve">Аукцион в электронной форме состоялся 17.03.2014. Контракт будет заключен 02.04.2014. Экономия составила 5 830,65 ты.срублей, которую после согласования с Департаментом строительства ХМАО-Югры планируется перераспределить на очередной этап строительства данного объекта. </t>
  </si>
  <si>
    <t>Срок окончания выполнения работ  согласно муниципального контракта 15.02.2014. Работы не выполнены в срок, готовится претензия в адрес подрядной организации. В связи с тем, что данные средства 22,83 невостребованные на объекте поступили в бюджет по Соглашению о сотрудничестве между Правительством ХМАО-Югры и ОАО "НК №ЛУКОЙЛ", при очередном внесении изменений в Соглашение, в адрес ООО "НК"ЛУКОЙЛ" будет направлено обращение о перераспределении остатков средств в размере 22,83 тыс.руб. на приоритетные потребности.</t>
  </si>
  <si>
    <t>Аукционная документация направлена в отдел муниципального заказа, размещение муниципального заказа планируется в апреле 2014.</t>
  </si>
  <si>
    <t>Улучшение жилищных условий молодых учителей</t>
  </si>
  <si>
    <t>Отчет о ходе реализации муниципальной программы "Обеспечение доступным и комфортным жильем жителей города Когалыма на 2014-2016 годы" по состоянию на 01.04.2014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</si>
</sst>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65" fontId="5" fillId="19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65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0" fillId="33" borderId="0" xfId="0" applyFont="1" applyFill="1" applyAlignment="1">
      <alignment horizontal="right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 applyProtection="1">
      <alignment horizontal="center" vertical="center" wrapText="1"/>
      <protection/>
    </xf>
    <xf numFmtId="1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left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6" fillId="33" borderId="0" xfId="0" applyNumberFormat="1" applyFont="1" applyFill="1" applyAlignment="1">
      <alignment horizontal="left" vertical="center" wrapText="1"/>
    </xf>
    <xf numFmtId="165" fontId="3" fillId="33" borderId="0" xfId="0" applyNumberFormat="1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3" fillId="33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5" fillId="33" borderId="11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4" fillId="33" borderId="11" xfId="0" applyNumberFormat="1" applyFont="1" applyFill="1" applyBorder="1" applyAlignment="1">
      <alignment horizontal="center" vertical="center" wrapText="1"/>
    </xf>
    <xf numFmtId="4" fontId="34" fillId="33" borderId="12" xfId="0" applyNumberFormat="1" applyFont="1" applyFill="1" applyBorder="1" applyAlignment="1">
      <alignment horizontal="center" vertical="center" wrapText="1"/>
    </xf>
    <xf numFmtId="4" fontId="34" fillId="33" borderId="13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showGridLines="0" tabSelected="1" view="pageBreakPreview" zoomScale="84" zoomScaleNormal="70" zoomScaleSheetLayoutView="84" zoomScalePageLayoutView="0" workbookViewId="0" topLeftCell="A1">
      <selection activeCell="M7" sqref="M7"/>
    </sheetView>
  </sheetViews>
  <sheetFormatPr defaultColWidth="9.140625" defaultRowHeight="12.75"/>
  <cols>
    <col min="1" max="1" width="45.421875" style="4" customWidth="1"/>
    <col min="2" max="2" width="15.140625" style="20" customWidth="1"/>
    <col min="3" max="3" width="13.8515625" style="19" customWidth="1"/>
    <col min="4" max="6" width="13.421875" style="19" customWidth="1"/>
    <col min="7" max="18" width="16.140625" style="18" customWidth="1"/>
    <col min="19" max="30" width="16.140625" style="19" customWidth="1"/>
    <col min="31" max="31" width="32.28125" style="20" customWidth="1"/>
    <col min="32" max="16384" width="9.140625" style="1" customWidth="1"/>
  </cols>
  <sheetData>
    <row r="1" spans="1:14" ht="24.75" customHeight="1">
      <c r="A1" s="32"/>
      <c r="B1" s="48"/>
      <c r="F1" s="56"/>
      <c r="G1" s="56"/>
      <c r="H1" s="17"/>
      <c r="I1" s="17"/>
      <c r="J1" s="17"/>
      <c r="N1" s="18" t="s">
        <v>25</v>
      </c>
    </row>
    <row r="2" spans="1:18" ht="23.25" customHeight="1">
      <c r="A2" s="28"/>
      <c r="B2" s="48"/>
      <c r="N2" s="57" t="s">
        <v>28</v>
      </c>
      <c r="O2" s="57"/>
      <c r="P2" s="57"/>
      <c r="Q2" s="57"/>
      <c r="R2" s="57"/>
    </row>
    <row r="3" spans="1:31" ht="25.5" customHeight="1">
      <c r="A3" s="28"/>
      <c r="B3" s="48"/>
      <c r="N3" s="58" t="s">
        <v>29</v>
      </c>
      <c r="O3" s="58"/>
      <c r="P3" s="58"/>
      <c r="Q3" s="58"/>
      <c r="R3" s="58"/>
      <c r="AE3" s="21"/>
    </row>
    <row r="4" spans="1:31" s="31" customFormat="1" ht="18.75" customHeight="1">
      <c r="A4" s="53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1:31" s="6" customFormat="1" ht="5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22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22" t="s">
        <v>14</v>
      </c>
    </row>
    <row r="6" spans="1:31" s="7" customFormat="1" ht="18.75" customHeight="1">
      <c r="A6" s="62" t="s">
        <v>5</v>
      </c>
      <c r="B6" s="54" t="s">
        <v>21</v>
      </c>
      <c r="C6" s="54" t="s">
        <v>49</v>
      </c>
      <c r="D6" s="54" t="s">
        <v>50</v>
      </c>
      <c r="E6" s="60" t="s">
        <v>15</v>
      </c>
      <c r="F6" s="60"/>
      <c r="G6" s="60" t="s">
        <v>0</v>
      </c>
      <c r="H6" s="60"/>
      <c r="I6" s="60" t="s">
        <v>1</v>
      </c>
      <c r="J6" s="60"/>
      <c r="K6" s="60" t="s">
        <v>2</v>
      </c>
      <c r="L6" s="60"/>
      <c r="M6" s="60" t="s">
        <v>3</v>
      </c>
      <c r="N6" s="60"/>
      <c r="O6" s="60" t="s">
        <v>4</v>
      </c>
      <c r="P6" s="60"/>
      <c r="Q6" s="60" t="s">
        <v>6</v>
      </c>
      <c r="R6" s="60"/>
      <c r="S6" s="60" t="s">
        <v>7</v>
      </c>
      <c r="T6" s="60"/>
      <c r="U6" s="60" t="s">
        <v>8</v>
      </c>
      <c r="V6" s="60"/>
      <c r="W6" s="60" t="s">
        <v>9</v>
      </c>
      <c r="X6" s="60"/>
      <c r="Y6" s="60" t="s">
        <v>10</v>
      </c>
      <c r="Z6" s="60"/>
      <c r="AA6" s="60" t="s">
        <v>11</v>
      </c>
      <c r="AB6" s="60"/>
      <c r="AC6" s="60" t="s">
        <v>12</v>
      </c>
      <c r="AD6" s="60"/>
      <c r="AE6" s="64" t="s">
        <v>19</v>
      </c>
    </row>
    <row r="7" spans="1:31" s="8" customFormat="1" ht="84" customHeight="1">
      <c r="A7" s="62"/>
      <c r="B7" s="63"/>
      <c r="C7" s="55"/>
      <c r="D7" s="63"/>
      <c r="E7" s="27" t="s">
        <v>17</v>
      </c>
      <c r="F7" s="27" t="s">
        <v>16</v>
      </c>
      <c r="G7" s="23" t="s">
        <v>13</v>
      </c>
      <c r="H7" s="23" t="s">
        <v>18</v>
      </c>
      <c r="I7" s="23" t="s">
        <v>13</v>
      </c>
      <c r="J7" s="23" t="s">
        <v>18</v>
      </c>
      <c r="K7" s="23" t="s">
        <v>13</v>
      </c>
      <c r="L7" s="23" t="s">
        <v>18</v>
      </c>
      <c r="M7" s="23" t="s">
        <v>13</v>
      </c>
      <c r="N7" s="23" t="s">
        <v>18</v>
      </c>
      <c r="O7" s="23" t="s">
        <v>13</v>
      </c>
      <c r="P7" s="23" t="s">
        <v>18</v>
      </c>
      <c r="Q7" s="23" t="s">
        <v>13</v>
      </c>
      <c r="R7" s="23" t="s">
        <v>18</v>
      </c>
      <c r="S7" s="23" t="s">
        <v>13</v>
      </c>
      <c r="T7" s="23" t="s">
        <v>18</v>
      </c>
      <c r="U7" s="23" t="s">
        <v>13</v>
      </c>
      <c r="V7" s="23" t="s">
        <v>18</v>
      </c>
      <c r="W7" s="23" t="s">
        <v>13</v>
      </c>
      <c r="X7" s="23" t="s">
        <v>18</v>
      </c>
      <c r="Y7" s="23" t="s">
        <v>13</v>
      </c>
      <c r="Z7" s="23" t="s">
        <v>18</v>
      </c>
      <c r="AA7" s="23" t="s">
        <v>13</v>
      </c>
      <c r="AB7" s="23" t="s">
        <v>18</v>
      </c>
      <c r="AC7" s="23" t="s">
        <v>13</v>
      </c>
      <c r="AD7" s="23" t="s">
        <v>18</v>
      </c>
      <c r="AE7" s="64"/>
    </row>
    <row r="8" spans="1:31" s="10" customFormat="1" ht="24.75" customHeight="1">
      <c r="A8" s="9">
        <v>1</v>
      </c>
      <c r="B8" s="36">
        <v>2</v>
      </c>
      <c r="C8" s="36"/>
      <c r="D8" s="36">
        <v>4</v>
      </c>
      <c r="E8" s="24">
        <v>5</v>
      </c>
      <c r="F8" s="24">
        <v>6</v>
      </c>
      <c r="G8" s="36">
        <v>7</v>
      </c>
      <c r="H8" s="36">
        <v>8</v>
      </c>
      <c r="I8" s="36">
        <v>9</v>
      </c>
      <c r="J8" s="36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</row>
    <row r="9" spans="1:31" s="26" customFormat="1" ht="18.75">
      <c r="A9" s="12" t="s">
        <v>30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11" customFormat="1" ht="37.5" customHeight="1">
      <c r="A10" s="44" t="s">
        <v>56</v>
      </c>
      <c r="B10" s="34"/>
      <c r="C10" s="33"/>
      <c r="D10" s="33"/>
      <c r="E10" s="38"/>
      <c r="F10" s="38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</row>
    <row r="11" spans="1:31" s="11" customFormat="1" ht="102.75" customHeight="1">
      <c r="A11" s="44" t="s">
        <v>57</v>
      </c>
      <c r="B11" s="34"/>
      <c r="C11" s="33"/>
      <c r="D11" s="33"/>
      <c r="E11" s="38"/>
      <c r="F11" s="38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1:31" s="11" customFormat="1" ht="18.75">
      <c r="A12" s="2" t="s">
        <v>20</v>
      </c>
      <c r="B12" s="34"/>
      <c r="C12" s="33"/>
      <c r="D12" s="33"/>
      <c r="E12" s="38"/>
      <c r="F12" s="38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</row>
    <row r="13" spans="1:31" s="11" customFormat="1" ht="115.5" customHeight="1">
      <c r="A13" s="35" t="s">
        <v>58</v>
      </c>
      <c r="B13" s="34">
        <v>11508.1</v>
      </c>
      <c r="C13" s="33">
        <v>0</v>
      </c>
      <c r="D13" s="33">
        <f>H13+J13+L13+N13+P13+R13+T13+V13+X13+Z13+AB13+AD13</f>
        <v>0</v>
      </c>
      <c r="E13" s="38">
        <v>0</v>
      </c>
      <c r="F13" s="38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11508.1</v>
      </c>
      <c r="AD13" s="33">
        <v>0</v>
      </c>
      <c r="AE13" s="43"/>
    </row>
    <row r="14" spans="1:31" s="11" customFormat="1" ht="58.5" customHeight="1">
      <c r="A14" s="35" t="s">
        <v>59</v>
      </c>
      <c r="B14" s="34">
        <v>112.1</v>
      </c>
      <c r="C14" s="33">
        <v>0</v>
      </c>
      <c r="D14" s="33">
        <f>H14+J14+L14+N14+P14+R14+T14+V14+X14+Z14+AB14+AD14</f>
        <v>0</v>
      </c>
      <c r="E14" s="38">
        <v>0</v>
      </c>
      <c r="F14" s="38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112.1</v>
      </c>
      <c r="AD14" s="33">
        <v>0</v>
      </c>
      <c r="AE14" s="43" t="s">
        <v>61</v>
      </c>
    </row>
    <row r="15" spans="1:31" s="11" customFormat="1" ht="18.75">
      <c r="A15" s="3" t="s">
        <v>26</v>
      </c>
      <c r="B15" s="34">
        <v>112.1</v>
      </c>
      <c r="C15" s="33">
        <v>0</v>
      </c>
      <c r="D15" s="33">
        <f>H15+J15+L15+N15+P15+R15+T15+V15+X15+Z15+AB15+AD15</f>
        <v>0</v>
      </c>
      <c r="E15" s="38">
        <v>0</v>
      </c>
      <c r="F15" s="38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112.1</v>
      </c>
      <c r="AD15" s="33">
        <v>0</v>
      </c>
      <c r="AE15" s="34"/>
    </row>
    <row r="16" spans="1:31" s="11" customFormat="1" ht="18.75">
      <c r="A16" s="2" t="s">
        <v>23</v>
      </c>
      <c r="B16" s="34">
        <v>112.1</v>
      </c>
      <c r="C16" s="33">
        <v>0</v>
      </c>
      <c r="D16" s="33">
        <f>H16+J16+L16+N16+P16+R16+T16+V16+X16+Z16+AB16+AD16</f>
        <v>0</v>
      </c>
      <c r="E16" s="38">
        <v>0</v>
      </c>
      <c r="F16" s="38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112.1</v>
      </c>
      <c r="AD16" s="33">
        <v>0</v>
      </c>
      <c r="AE16" s="34"/>
    </row>
    <row r="17" spans="1:31" s="11" customFormat="1" ht="135">
      <c r="A17" s="14" t="s">
        <v>60</v>
      </c>
      <c r="B17" s="34">
        <v>11396</v>
      </c>
      <c r="C17" s="33">
        <v>0</v>
      </c>
      <c r="D17" s="33">
        <f>H17+J17+L17+N17+P17+R17+T17+V17+X17+Z17+AB17+AD17</f>
        <v>0</v>
      </c>
      <c r="E17" s="38">
        <v>0</v>
      </c>
      <c r="F17" s="38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11396</v>
      </c>
      <c r="AD17" s="33">
        <v>0</v>
      </c>
      <c r="AE17" s="43" t="s">
        <v>62</v>
      </c>
    </row>
    <row r="18" spans="1:31" s="11" customFormat="1" ht="18.75">
      <c r="A18" s="3" t="s">
        <v>26</v>
      </c>
      <c r="B18" s="34">
        <v>11396</v>
      </c>
      <c r="C18" s="33">
        <v>0</v>
      </c>
      <c r="D18" s="33">
        <f>H18+J18+L18+N18+P18+R18+T18+V18+X18+Z18+AB18+AD18</f>
        <v>0</v>
      </c>
      <c r="E18" s="38">
        <v>0</v>
      </c>
      <c r="F18" s="38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11396</v>
      </c>
      <c r="AD18" s="33">
        <v>0</v>
      </c>
      <c r="AE18" s="34"/>
    </row>
    <row r="19" spans="1:31" s="11" customFormat="1" ht="18.75">
      <c r="A19" s="2" t="s">
        <v>23</v>
      </c>
      <c r="B19" s="34">
        <v>11396</v>
      </c>
      <c r="C19" s="33">
        <v>0</v>
      </c>
      <c r="D19" s="33">
        <f>H19+J19+L19+N19+P19+R19+T19+V19+X19+Z19+AB19+AD19</f>
        <v>0</v>
      </c>
      <c r="E19" s="38">
        <v>0</v>
      </c>
      <c r="F19" s="38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11396</v>
      </c>
      <c r="AD19" s="33">
        <v>0</v>
      </c>
      <c r="AE19" s="34"/>
    </row>
    <row r="20" spans="1:31" s="11" customFormat="1" ht="45.75" customHeight="1">
      <c r="A20" s="45" t="s">
        <v>32</v>
      </c>
      <c r="B20" s="33"/>
      <c r="C20" s="33"/>
      <c r="D20" s="33"/>
      <c r="E20" s="37"/>
      <c r="F20" s="37"/>
      <c r="G20" s="33"/>
      <c r="H20" s="33"/>
      <c r="I20" s="33"/>
      <c r="J20" s="3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1" customFormat="1" ht="107.25" customHeight="1">
      <c r="A21" s="46" t="s">
        <v>33</v>
      </c>
      <c r="B21" s="34"/>
      <c r="C21" s="33"/>
      <c r="D21" s="33"/>
      <c r="E21" s="37"/>
      <c r="F21" s="37"/>
      <c r="G21" s="33"/>
      <c r="H21" s="33"/>
      <c r="I21" s="33"/>
      <c r="J21" s="3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</row>
    <row r="22" spans="1:31" s="11" customFormat="1" ht="18.75">
      <c r="A22" s="2" t="s">
        <v>20</v>
      </c>
      <c r="B22" s="34"/>
      <c r="C22" s="33"/>
      <c r="D22" s="33"/>
      <c r="E22" s="37"/>
      <c r="F22" s="37"/>
      <c r="G22" s="33"/>
      <c r="H22" s="33"/>
      <c r="I22" s="33"/>
      <c r="J22" s="3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</row>
    <row r="23" spans="1:31" s="40" customFormat="1" ht="96" customHeight="1">
      <c r="A23" s="39" t="s">
        <v>31</v>
      </c>
      <c r="B23" s="34">
        <v>146530.16</v>
      </c>
      <c r="C23" s="33">
        <v>65033.37</v>
      </c>
      <c r="D23" s="33">
        <f>H23+J23+L23+N23+P23+R23+T23+V23+X23+Z23+AB23+AD23</f>
        <v>65033.37</v>
      </c>
      <c r="E23" s="38">
        <v>0</v>
      </c>
      <c r="F23" s="38">
        <v>0</v>
      </c>
      <c r="G23" s="33">
        <v>6503.34</v>
      </c>
      <c r="H23" s="33">
        <v>0</v>
      </c>
      <c r="I23" s="33">
        <v>0</v>
      </c>
      <c r="J23" s="33">
        <v>0</v>
      </c>
      <c r="K23" s="33">
        <v>58530.03</v>
      </c>
      <c r="L23" s="33">
        <v>65033.37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22797.39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58699.4</v>
      </c>
      <c r="AD23" s="33">
        <v>0</v>
      </c>
      <c r="AE23" s="71" t="s">
        <v>63</v>
      </c>
    </row>
    <row r="24" spans="1:31" s="40" customFormat="1" ht="18.75">
      <c r="A24" s="41" t="s">
        <v>26</v>
      </c>
      <c r="B24" s="34">
        <v>146530.16</v>
      </c>
      <c r="C24" s="33">
        <v>65033.37</v>
      </c>
      <c r="D24" s="33">
        <f>H24+J24+L24+N24+P24+R24+T24+V24+X24+Z24+AB24+AD24</f>
        <v>65033.37</v>
      </c>
      <c r="E24" s="38">
        <v>0</v>
      </c>
      <c r="F24" s="38">
        <v>0</v>
      </c>
      <c r="G24" s="33">
        <v>6503.34</v>
      </c>
      <c r="H24" s="33">
        <v>0</v>
      </c>
      <c r="I24" s="33">
        <v>0</v>
      </c>
      <c r="J24" s="33">
        <v>0</v>
      </c>
      <c r="K24" s="33">
        <v>58530.03</v>
      </c>
      <c r="L24" s="33">
        <v>65033.37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22797.39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58699.4</v>
      </c>
      <c r="AD24" s="33">
        <v>0</v>
      </c>
      <c r="AE24" s="72"/>
    </row>
    <row r="25" spans="1:31" s="40" customFormat="1" ht="18.75">
      <c r="A25" s="42" t="s">
        <v>22</v>
      </c>
      <c r="B25" s="34">
        <v>131877.06</v>
      </c>
      <c r="C25" s="33">
        <v>58530.03</v>
      </c>
      <c r="D25" s="33">
        <f>H25+J25+L25+N25+P25+R25+T25+V25+X25+Z25+AB25+AD25</f>
        <v>58530.03</v>
      </c>
      <c r="E25" s="38">
        <v>0</v>
      </c>
      <c r="F25" s="38">
        <v>0</v>
      </c>
      <c r="G25" s="33">
        <v>0</v>
      </c>
      <c r="H25" s="33">
        <v>0</v>
      </c>
      <c r="I25" s="33">
        <v>0</v>
      </c>
      <c r="J25" s="33">
        <v>0</v>
      </c>
      <c r="K25" s="33">
        <v>58530.03</v>
      </c>
      <c r="L25" s="33">
        <v>58530.03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20517.63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52829.4</v>
      </c>
      <c r="AD25" s="33">
        <v>0</v>
      </c>
      <c r="AE25" s="72"/>
    </row>
    <row r="26" spans="1:31" s="40" customFormat="1" ht="18.75">
      <c r="A26" s="42" t="s">
        <v>23</v>
      </c>
      <c r="B26" s="34">
        <v>14653.1</v>
      </c>
      <c r="C26" s="33">
        <v>6503.34</v>
      </c>
      <c r="D26" s="33">
        <f>H26+J26+L26+N26+P26+R26+T26+V26+X26+Z26+AB26+AD26</f>
        <v>6503.34</v>
      </c>
      <c r="E26" s="38">
        <v>0</v>
      </c>
      <c r="F26" s="38">
        <v>0</v>
      </c>
      <c r="G26" s="33">
        <v>6503.34</v>
      </c>
      <c r="H26" s="33">
        <v>0</v>
      </c>
      <c r="I26" s="33">
        <v>0</v>
      </c>
      <c r="J26" s="33">
        <v>0</v>
      </c>
      <c r="K26" s="33">
        <v>0</v>
      </c>
      <c r="L26" s="33">
        <v>6503.34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2279.76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5870</v>
      </c>
      <c r="AD26" s="33">
        <v>0</v>
      </c>
      <c r="AE26" s="73"/>
    </row>
    <row r="27" spans="1:31" s="11" customFormat="1" ht="125.25" customHeight="1">
      <c r="A27" s="47" t="s">
        <v>34</v>
      </c>
      <c r="B27" s="34">
        <f>B29+B33+B37+B40</f>
        <v>44813.259999999995</v>
      </c>
      <c r="C27" s="33">
        <v>0</v>
      </c>
      <c r="D27" s="33">
        <f>H27+J27+L27+N27+P27+R27+T27+V27+X27+Z27+AB27+AD27</f>
        <v>0</v>
      </c>
      <c r="E27" s="37">
        <v>0</v>
      </c>
      <c r="F27" s="37">
        <v>0</v>
      </c>
      <c r="G27" s="33">
        <v>0</v>
      </c>
      <c r="H27" s="33">
        <v>0</v>
      </c>
      <c r="I27" s="33">
        <v>0</v>
      </c>
      <c r="J27" s="33">
        <v>0</v>
      </c>
      <c r="K27" s="15">
        <v>9.23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4113</v>
      </c>
      <c r="T27" s="15">
        <v>0</v>
      </c>
      <c r="U27" s="15">
        <v>10850</v>
      </c>
      <c r="V27" s="15">
        <v>0</v>
      </c>
      <c r="W27" s="15">
        <v>10900</v>
      </c>
      <c r="X27" s="15">
        <v>0</v>
      </c>
      <c r="Y27" s="15">
        <v>9900</v>
      </c>
      <c r="Z27" s="15">
        <v>0</v>
      </c>
      <c r="AA27" s="15">
        <v>5357</v>
      </c>
      <c r="AB27" s="15">
        <v>0</v>
      </c>
      <c r="AC27" s="15">
        <v>3684.03</v>
      </c>
      <c r="AD27" s="15">
        <v>0</v>
      </c>
      <c r="AE27" s="16"/>
    </row>
    <row r="28" spans="1:31" s="11" customFormat="1" ht="96.75" customHeight="1">
      <c r="A28" s="47" t="s">
        <v>35</v>
      </c>
      <c r="B28" s="34">
        <v>21595</v>
      </c>
      <c r="C28" s="33">
        <v>0</v>
      </c>
      <c r="D28" s="33">
        <v>0</v>
      </c>
      <c r="E28" s="37">
        <v>0</v>
      </c>
      <c r="F28" s="37">
        <v>0</v>
      </c>
      <c r="G28" s="33">
        <v>0</v>
      </c>
      <c r="H28" s="33">
        <v>0</v>
      </c>
      <c r="I28" s="33">
        <v>0</v>
      </c>
      <c r="J28" s="33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2160</v>
      </c>
      <c r="T28" s="15">
        <v>0</v>
      </c>
      <c r="U28" s="15">
        <v>5600</v>
      </c>
      <c r="V28" s="15">
        <v>0</v>
      </c>
      <c r="W28" s="15">
        <v>5600</v>
      </c>
      <c r="X28" s="15">
        <v>0</v>
      </c>
      <c r="Y28" s="15">
        <v>5100</v>
      </c>
      <c r="Z28" s="15">
        <v>0</v>
      </c>
      <c r="AA28" s="15">
        <v>3135</v>
      </c>
      <c r="AB28" s="15">
        <v>0</v>
      </c>
      <c r="AC28" s="15">
        <v>0</v>
      </c>
      <c r="AD28" s="15">
        <v>0</v>
      </c>
      <c r="AE28" s="68" t="s">
        <v>64</v>
      </c>
    </row>
    <row r="29" spans="1:31" s="11" customFormat="1" ht="18.75">
      <c r="A29" s="3" t="s">
        <v>26</v>
      </c>
      <c r="B29" s="34">
        <f>B30+B31</f>
        <v>21595</v>
      </c>
      <c r="C29" s="33">
        <v>0</v>
      </c>
      <c r="D29" s="33">
        <v>0</v>
      </c>
      <c r="E29" s="37">
        <v>0</v>
      </c>
      <c r="F29" s="37">
        <v>0</v>
      </c>
      <c r="G29" s="33">
        <v>0</v>
      </c>
      <c r="H29" s="33">
        <v>0</v>
      </c>
      <c r="I29" s="33">
        <v>0</v>
      </c>
      <c r="J29" s="33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2160</v>
      </c>
      <c r="T29" s="15">
        <v>0</v>
      </c>
      <c r="U29" s="15">
        <v>5600</v>
      </c>
      <c r="V29" s="15">
        <v>0</v>
      </c>
      <c r="W29" s="15">
        <v>5600</v>
      </c>
      <c r="X29" s="15">
        <v>0</v>
      </c>
      <c r="Y29" s="15">
        <v>5100</v>
      </c>
      <c r="Z29" s="15">
        <v>0</v>
      </c>
      <c r="AA29" s="15">
        <v>3135</v>
      </c>
      <c r="AB29" s="15">
        <v>0</v>
      </c>
      <c r="AC29" s="15">
        <v>0</v>
      </c>
      <c r="AD29" s="15">
        <v>0</v>
      </c>
      <c r="AE29" s="69"/>
    </row>
    <row r="30" spans="1:31" s="11" customFormat="1" ht="18.75">
      <c r="A30" s="2" t="s">
        <v>22</v>
      </c>
      <c r="B30" s="34">
        <v>19435</v>
      </c>
      <c r="C30" s="33">
        <v>0</v>
      </c>
      <c r="D30" s="33">
        <v>0</v>
      </c>
      <c r="E30" s="37">
        <v>0</v>
      </c>
      <c r="F30" s="37">
        <v>0</v>
      </c>
      <c r="G30" s="33">
        <v>0</v>
      </c>
      <c r="H30" s="33">
        <v>0</v>
      </c>
      <c r="I30" s="33">
        <v>0</v>
      </c>
      <c r="J30" s="33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5600</v>
      </c>
      <c r="V30" s="15">
        <v>0</v>
      </c>
      <c r="W30" s="15">
        <v>5600</v>
      </c>
      <c r="X30" s="15">
        <v>0</v>
      </c>
      <c r="Y30" s="15">
        <v>5100</v>
      </c>
      <c r="Z30" s="15">
        <v>0</v>
      </c>
      <c r="AA30" s="15">
        <v>3135</v>
      </c>
      <c r="AB30" s="15">
        <v>0</v>
      </c>
      <c r="AC30" s="15">
        <v>0</v>
      </c>
      <c r="AD30" s="15">
        <v>0</v>
      </c>
      <c r="AE30" s="69"/>
    </row>
    <row r="31" spans="1:31" s="11" customFormat="1" ht="18.75">
      <c r="A31" s="2" t="s">
        <v>23</v>
      </c>
      <c r="B31" s="34">
        <v>2160</v>
      </c>
      <c r="C31" s="33">
        <v>0</v>
      </c>
      <c r="D31" s="33">
        <v>0</v>
      </c>
      <c r="E31" s="37">
        <v>0</v>
      </c>
      <c r="F31" s="37">
        <v>0</v>
      </c>
      <c r="G31" s="33">
        <v>0</v>
      </c>
      <c r="H31" s="33">
        <v>0</v>
      </c>
      <c r="I31" s="33">
        <v>0</v>
      </c>
      <c r="J31" s="33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2160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70"/>
    </row>
    <row r="32" spans="1:31" s="11" customFormat="1" ht="112.5" customHeight="1">
      <c r="A32" s="14" t="s">
        <v>36</v>
      </c>
      <c r="B32" s="34">
        <v>19525</v>
      </c>
      <c r="C32" s="33">
        <v>0</v>
      </c>
      <c r="D32" s="33">
        <v>0</v>
      </c>
      <c r="E32" s="37">
        <v>0</v>
      </c>
      <c r="F32" s="37">
        <v>0</v>
      </c>
      <c r="G32" s="33">
        <v>0</v>
      </c>
      <c r="H32" s="33">
        <v>0</v>
      </c>
      <c r="I32" s="33">
        <v>0</v>
      </c>
      <c r="J32" s="33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1953</v>
      </c>
      <c r="T32" s="15">
        <v>0</v>
      </c>
      <c r="U32" s="15">
        <v>5250</v>
      </c>
      <c r="V32" s="15">
        <v>0</v>
      </c>
      <c r="W32" s="15">
        <v>5300</v>
      </c>
      <c r="X32" s="15">
        <v>0</v>
      </c>
      <c r="Y32" s="15">
        <v>4800</v>
      </c>
      <c r="Z32" s="15">
        <v>0</v>
      </c>
      <c r="AA32" s="15">
        <v>2222</v>
      </c>
      <c r="AB32" s="15">
        <v>0</v>
      </c>
      <c r="AC32" s="15">
        <v>0</v>
      </c>
      <c r="AD32" s="15">
        <v>0</v>
      </c>
      <c r="AE32" s="50" t="s">
        <v>65</v>
      </c>
    </row>
    <row r="33" spans="1:31" s="11" customFormat="1" ht="18.75">
      <c r="A33" s="3" t="s">
        <v>26</v>
      </c>
      <c r="B33" s="34">
        <f>B34+B35</f>
        <v>19525</v>
      </c>
      <c r="C33" s="33">
        <v>0</v>
      </c>
      <c r="D33" s="33">
        <v>0</v>
      </c>
      <c r="E33" s="37">
        <v>0</v>
      </c>
      <c r="F33" s="37">
        <v>0</v>
      </c>
      <c r="G33" s="33">
        <v>0</v>
      </c>
      <c r="H33" s="33">
        <v>0</v>
      </c>
      <c r="I33" s="33">
        <v>0</v>
      </c>
      <c r="J33" s="33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1953</v>
      </c>
      <c r="T33" s="15">
        <v>0</v>
      </c>
      <c r="U33" s="15">
        <v>5250</v>
      </c>
      <c r="V33" s="15">
        <v>0</v>
      </c>
      <c r="W33" s="15">
        <v>5300</v>
      </c>
      <c r="X33" s="15">
        <v>0</v>
      </c>
      <c r="Y33" s="15">
        <v>4800</v>
      </c>
      <c r="Z33" s="15">
        <v>0</v>
      </c>
      <c r="AA33" s="15">
        <v>2222</v>
      </c>
      <c r="AB33" s="15">
        <v>0</v>
      </c>
      <c r="AC33" s="15">
        <v>0</v>
      </c>
      <c r="AD33" s="15">
        <v>0</v>
      </c>
      <c r="AE33" s="51"/>
    </row>
    <row r="34" spans="1:31" s="11" customFormat="1" ht="18.75">
      <c r="A34" s="2" t="s">
        <v>22</v>
      </c>
      <c r="B34" s="34">
        <v>17572</v>
      </c>
      <c r="C34" s="33">
        <v>0</v>
      </c>
      <c r="D34" s="33">
        <v>0</v>
      </c>
      <c r="E34" s="37">
        <v>0</v>
      </c>
      <c r="F34" s="37">
        <v>0</v>
      </c>
      <c r="G34" s="33">
        <v>0</v>
      </c>
      <c r="H34" s="33">
        <v>0</v>
      </c>
      <c r="I34" s="33">
        <v>0</v>
      </c>
      <c r="J34" s="33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5250</v>
      </c>
      <c r="V34" s="15">
        <v>0</v>
      </c>
      <c r="W34" s="15">
        <v>5300</v>
      </c>
      <c r="X34" s="15" t="s">
        <v>46</v>
      </c>
      <c r="Y34" s="15">
        <v>4800</v>
      </c>
      <c r="Z34" s="15">
        <v>0</v>
      </c>
      <c r="AA34" s="15">
        <v>2222</v>
      </c>
      <c r="AB34" s="15">
        <v>0</v>
      </c>
      <c r="AC34" s="15">
        <v>0</v>
      </c>
      <c r="AD34" s="15">
        <v>0</v>
      </c>
      <c r="AE34" s="51"/>
    </row>
    <row r="35" spans="1:31" s="11" customFormat="1" ht="18.75">
      <c r="A35" s="2" t="s">
        <v>23</v>
      </c>
      <c r="B35" s="34">
        <v>1953</v>
      </c>
      <c r="C35" s="33">
        <v>0</v>
      </c>
      <c r="D35" s="33">
        <v>0</v>
      </c>
      <c r="E35" s="37">
        <v>0</v>
      </c>
      <c r="F35" s="37">
        <v>0</v>
      </c>
      <c r="G35" s="33">
        <v>0</v>
      </c>
      <c r="H35" s="33">
        <v>0</v>
      </c>
      <c r="I35" s="33">
        <v>0</v>
      </c>
      <c r="J35" s="33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1953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52"/>
    </row>
    <row r="36" spans="1:31" s="11" customFormat="1" ht="131.25" customHeight="1">
      <c r="A36" s="35" t="s">
        <v>51</v>
      </c>
      <c r="B36" s="34">
        <v>32.06</v>
      </c>
      <c r="C36" s="33">
        <v>32.06</v>
      </c>
      <c r="D36" s="33">
        <v>0</v>
      </c>
      <c r="E36" s="38">
        <v>0</v>
      </c>
      <c r="F36" s="38">
        <v>0</v>
      </c>
      <c r="G36" s="33">
        <v>0</v>
      </c>
      <c r="H36" s="33">
        <v>0</v>
      </c>
      <c r="I36" s="33">
        <v>0</v>
      </c>
      <c r="J36" s="33">
        <v>0</v>
      </c>
      <c r="K36" s="33">
        <v>9.23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22.83</v>
      </c>
      <c r="AD36" s="33">
        <v>0</v>
      </c>
      <c r="AE36" s="50" t="s">
        <v>66</v>
      </c>
    </row>
    <row r="37" spans="1:31" s="11" customFormat="1" ht="18.75">
      <c r="A37" s="3" t="s">
        <v>26</v>
      </c>
      <c r="B37" s="34">
        <f>B38</f>
        <v>32.06</v>
      </c>
      <c r="C37" s="33">
        <v>32.06</v>
      </c>
      <c r="D37" s="33">
        <v>0</v>
      </c>
      <c r="E37" s="38">
        <v>0</v>
      </c>
      <c r="F37" s="38">
        <v>0</v>
      </c>
      <c r="G37" s="33">
        <v>0</v>
      </c>
      <c r="H37" s="33">
        <v>0</v>
      </c>
      <c r="I37" s="33">
        <v>0</v>
      </c>
      <c r="J37" s="33">
        <v>0</v>
      </c>
      <c r="K37" s="33">
        <v>9.23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22.83</v>
      </c>
      <c r="AD37" s="33">
        <v>0</v>
      </c>
      <c r="AE37" s="51"/>
    </row>
    <row r="38" spans="1:31" s="11" customFormat="1" ht="18.75">
      <c r="A38" s="2" t="s">
        <v>52</v>
      </c>
      <c r="B38" s="34">
        <v>32.06</v>
      </c>
      <c r="C38" s="33">
        <v>32.06</v>
      </c>
      <c r="D38" s="33">
        <v>0</v>
      </c>
      <c r="E38" s="38">
        <v>0</v>
      </c>
      <c r="F38" s="38">
        <v>0</v>
      </c>
      <c r="G38" s="33">
        <v>0</v>
      </c>
      <c r="H38" s="33">
        <v>0</v>
      </c>
      <c r="I38" s="33">
        <v>0</v>
      </c>
      <c r="J38" s="33">
        <v>0</v>
      </c>
      <c r="K38" s="33">
        <v>9.23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22.83</v>
      </c>
      <c r="AD38" s="33">
        <v>0</v>
      </c>
      <c r="AE38" s="52"/>
    </row>
    <row r="39" spans="1:31" s="11" customFormat="1" ht="66" customHeight="1">
      <c r="A39" s="35" t="s">
        <v>53</v>
      </c>
      <c r="B39" s="34">
        <v>3661.2</v>
      </c>
      <c r="C39" s="33">
        <v>0</v>
      </c>
      <c r="D39" s="33">
        <v>0</v>
      </c>
      <c r="E39" s="38">
        <v>0</v>
      </c>
      <c r="F39" s="38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3661.2</v>
      </c>
      <c r="AD39" s="33">
        <v>0</v>
      </c>
      <c r="AE39" s="74" t="s">
        <v>67</v>
      </c>
    </row>
    <row r="40" spans="1:31" s="11" customFormat="1" ht="18.75">
      <c r="A40" s="3" t="s">
        <v>26</v>
      </c>
      <c r="B40" s="34">
        <f>B41</f>
        <v>3661.2</v>
      </c>
      <c r="C40" s="33">
        <v>0</v>
      </c>
      <c r="D40" s="33">
        <v>0</v>
      </c>
      <c r="E40" s="38">
        <v>0</v>
      </c>
      <c r="F40" s="38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3661.2</v>
      </c>
      <c r="AD40" s="33">
        <v>0</v>
      </c>
      <c r="AE40" s="75"/>
    </row>
    <row r="41" spans="1:31" s="11" customFormat="1" ht="18.75">
      <c r="A41" s="2" t="s">
        <v>23</v>
      </c>
      <c r="B41" s="34">
        <v>3661.2</v>
      </c>
      <c r="C41" s="33">
        <v>0</v>
      </c>
      <c r="D41" s="33">
        <v>0</v>
      </c>
      <c r="E41" s="38">
        <v>0</v>
      </c>
      <c r="F41" s="38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3661.2</v>
      </c>
      <c r="AD41" s="33">
        <v>0</v>
      </c>
      <c r="AE41" s="76"/>
    </row>
    <row r="42" spans="1:31" s="11" customFormat="1" ht="70.5" customHeight="1">
      <c r="A42" s="44" t="s">
        <v>37</v>
      </c>
      <c r="B42" s="34"/>
      <c r="C42" s="33"/>
      <c r="D42" s="33"/>
      <c r="E42" s="37"/>
      <c r="F42" s="37"/>
      <c r="G42" s="33"/>
      <c r="H42" s="33"/>
      <c r="I42" s="33"/>
      <c r="J42" s="3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</row>
    <row r="43" spans="1:31" s="11" customFormat="1" ht="69" customHeight="1">
      <c r="A43" s="44" t="s">
        <v>38</v>
      </c>
      <c r="B43" s="34"/>
      <c r="C43" s="33"/>
      <c r="D43" s="33"/>
      <c r="E43" s="37"/>
      <c r="F43" s="37"/>
      <c r="G43" s="33"/>
      <c r="H43" s="33"/>
      <c r="I43" s="33"/>
      <c r="J43" s="3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</row>
    <row r="44" spans="1:31" s="11" customFormat="1" ht="18.75">
      <c r="A44" s="2" t="s">
        <v>20</v>
      </c>
      <c r="B44" s="34"/>
      <c r="C44" s="33"/>
      <c r="D44" s="33"/>
      <c r="E44" s="37"/>
      <c r="F44" s="37"/>
      <c r="G44" s="33"/>
      <c r="H44" s="33"/>
      <c r="I44" s="33"/>
      <c r="J44" s="3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</row>
    <row r="45" spans="1:31" s="11" customFormat="1" ht="123.75">
      <c r="A45" s="14" t="s">
        <v>39</v>
      </c>
      <c r="B45" s="34">
        <v>7858.45</v>
      </c>
      <c r="C45" s="33">
        <v>1075.35</v>
      </c>
      <c r="D45" s="33">
        <v>0</v>
      </c>
      <c r="E45" s="37">
        <v>0</v>
      </c>
      <c r="F45" s="37">
        <v>0</v>
      </c>
      <c r="G45" s="33">
        <v>0</v>
      </c>
      <c r="H45" s="33">
        <v>0</v>
      </c>
      <c r="I45" s="33">
        <v>0</v>
      </c>
      <c r="J45" s="33">
        <v>0</v>
      </c>
      <c r="K45" s="15">
        <v>0</v>
      </c>
      <c r="L45" s="15">
        <v>0</v>
      </c>
      <c r="M45" s="15">
        <v>680.35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2380.06</v>
      </c>
      <c r="Z45" s="15">
        <v>0</v>
      </c>
      <c r="AA45" s="15">
        <v>2380.06</v>
      </c>
      <c r="AB45" s="15">
        <v>0</v>
      </c>
      <c r="AC45" s="15">
        <v>2380.06</v>
      </c>
      <c r="AD45" s="15">
        <v>0</v>
      </c>
      <c r="AE45" s="43" t="s">
        <v>54</v>
      </c>
    </row>
    <row r="46" spans="1:31" s="11" customFormat="1" ht="18.75">
      <c r="A46" s="3" t="s">
        <v>26</v>
      </c>
      <c r="B46" s="34">
        <v>7858.45</v>
      </c>
      <c r="C46" s="33">
        <v>1075.35</v>
      </c>
      <c r="D46" s="33">
        <v>0</v>
      </c>
      <c r="E46" s="37">
        <v>0</v>
      </c>
      <c r="F46" s="37">
        <v>0</v>
      </c>
      <c r="G46" s="33">
        <v>0</v>
      </c>
      <c r="H46" s="33">
        <v>0</v>
      </c>
      <c r="I46" s="33">
        <v>0</v>
      </c>
      <c r="J46" s="33">
        <v>0</v>
      </c>
      <c r="K46" s="15">
        <v>0</v>
      </c>
      <c r="L46" s="15">
        <v>0</v>
      </c>
      <c r="M46" s="15">
        <v>718.25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2380.06</v>
      </c>
      <c r="Z46" s="15">
        <v>0</v>
      </c>
      <c r="AA46" s="15">
        <v>2380.06</v>
      </c>
      <c r="AB46" s="15">
        <v>0</v>
      </c>
      <c r="AC46" s="15">
        <v>2380.06</v>
      </c>
      <c r="AD46" s="15">
        <v>0</v>
      </c>
      <c r="AE46" s="16"/>
    </row>
    <row r="47" spans="1:31" s="11" customFormat="1" ht="18.75">
      <c r="A47" s="2" t="s">
        <v>22</v>
      </c>
      <c r="B47" s="34">
        <v>7463.45</v>
      </c>
      <c r="C47" s="33">
        <v>680.35</v>
      </c>
      <c r="D47" s="33">
        <v>0</v>
      </c>
      <c r="E47" s="37">
        <v>0</v>
      </c>
      <c r="F47" s="37">
        <v>0</v>
      </c>
      <c r="G47" s="33">
        <v>0</v>
      </c>
      <c r="H47" s="33">
        <v>0</v>
      </c>
      <c r="I47" s="33">
        <v>0</v>
      </c>
      <c r="J47" s="33">
        <v>0</v>
      </c>
      <c r="K47" s="15">
        <v>0</v>
      </c>
      <c r="L47" s="15">
        <v>0</v>
      </c>
      <c r="M47" s="15">
        <v>680.35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2261.03</v>
      </c>
      <c r="Z47" s="15">
        <v>0</v>
      </c>
      <c r="AA47" s="15">
        <v>2261.03</v>
      </c>
      <c r="AB47" s="15">
        <v>0</v>
      </c>
      <c r="AC47" s="15">
        <v>2261.03</v>
      </c>
      <c r="AD47" s="15">
        <v>0</v>
      </c>
      <c r="AE47" s="16"/>
    </row>
    <row r="48" spans="1:31" s="11" customFormat="1" ht="18.75">
      <c r="A48" s="2" t="s">
        <v>23</v>
      </c>
      <c r="B48" s="34">
        <v>395</v>
      </c>
      <c r="C48" s="33">
        <v>395</v>
      </c>
      <c r="D48" s="33">
        <v>0</v>
      </c>
      <c r="E48" s="37">
        <v>0</v>
      </c>
      <c r="F48" s="37">
        <v>0</v>
      </c>
      <c r="G48" s="33">
        <v>0</v>
      </c>
      <c r="H48" s="33">
        <v>0</v>
      </c>
      <c r="I48" s="33">
        <v>0</v>
      </c>
      <c r="J48" s="33">
        <v>0</v>
      </c>
      <c r="K48" s="15">
        <v>0</v>
      </c>
      <c r="L48" s="15">
        <v>0</v>
      </c>
      <c r="M48" s="15">
        <v>37.9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119.03</v>
      </c>
      <c r="Z48" s="15">
        <v>0</v>
      </c>
      <c r="AA48" s="15">
        <v>119.03</v>
      </c>
      <c r="AB48" s="15">
        <v>0</v>
      </c>
      <c r="AC48" s="15">
        <v>119.03</v>
      </c>
      <c r="AD48" s="15">
        <v>0</v>
      </c>
      <c r="AE48" s="16"/>
    </row>
    <row r="49" spans="1:31" s="11" customFormat="1" ht="18.75">
      <c r="A49" s="2" t="s">
        <v>24</v>
      </c>
      <c r="B49" s="34">
        <v>0</v>
      </c>
      <c r="C49" s="33">
        <v>0</v>
      </c>
      <c r="D49" s="33">
        <v>0</v>
      </c>
      <c r="E49" s="37">
        <v>0</v>
      </c>
      <c r="F49" s="37">
        <v>0</v>
      </c>
      <c r="G49" s="33">
        <v>0</v>
      </c>
      <c r="H49" s="33">
        <v>0</v>
      </c>
      <c r="I49" s="33">
        <v>0</v>
      </c>
      <c r="J49" s="33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6"/>
    </row>
    <row r="50" spans="1:31" s="11" customFormat="1" ht="37.5">
      <c r="A50" s="14" t="s">
        <v>68</v>
      </c>
      <c r="B50" s="34">
        <v>220</v>
      </c>
      <c r="C50" s="33">
        <v>220</v>
      </c>
      <c r="D50" s="33">
        <v>0</v>
      </c>
      <c r="E50" s="38">
        <v>0</v>
      </c>
      <c r="F50" s="38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220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43"/>
    </row>
    <row r="51" spans="1:31" s="11" customFormat="1" ht="18.75">
      <c r="A51" s="3" t="s">
        <v>26</v>
      </c>
      <c r="B51" s="34">
        <v>220</v>
      </c>
      <c r="C51" s="33">
        <v>220</v>
      </c>
      <c r="D51" s="33">
        <v>0</v>
      </c>
      <c r="E51" s="38">
        <v>0</v>
      </c>
      <c r="F51" s="38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220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4"/>
    </row>
    <row r="52" spans="1:31" s="11" customFormat="1" ht="18.75">
      <c r="A52" s="2" t="s">
        <v>22</v>
      </c>
      <c r="B52" s="34">
        <v>200</v>
      </c>
      <c r="C52" s="33">
        <v>200</v>
      </c>
      <c r="D52" s="33">
        <v>0</v>
      </c>
      <c r="E52" s="38">
        <v>0</v>
      </c>
      <c r="F52" s="38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200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4"/>
    </row>
    <row r="53" spans="1:31" s="11" customFormat="1" ht="18.75">
      <c r="A53" s="2" t="s">
        <v>23</v>
      </c>
      <c r="B53" s="34">
        <v>20</v>
      </c>
      <c r="C53" s="33">
        <v>20</v>
      </c>
      <c r="D53" s="33">
        <v>0</v>
      </c>
      <c r="E53" s="38">
        <v>0</v>
      </c>
      <c r="F53" s="38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20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4"/>
    </row>
    <row r="54" spans="1:31" s="11" customFormat="1" ht="18.75">
      <c r="A54" s="2" t="s">
        <v>24</v>
      </c>
      <c r="B54" s="34">
        <v>0</v>
      </c>
      <c r="C54" s="33">
        <v>0</v>
      </c>
      <c r="D54" s="33">
        <v>0</v>
      </c>
      <c r="E54" s="38">
        <v>0</v>
      </c>
      <c r="F54" s="38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4"/>
    </row>
    <row r="55" spans="1:31" s="11" customFormat="1" ht="112.5">
      <c r="A55" s="14" t="s">
        <v>40</v>
      </c>
      <c r="B55" s="34">
        <v>2194.6</v>
      </c>
      <c r="C55" s="33">
        <v>0</v>
      </c>
      <c r="D55" s="33">
        <v>0</v>
      </c>
      <c r="E55" s="37">
        <v>0</v>
      </c>
      <c r="F55" s="37">
        <v>0</v>
      </c>
      <c r="G55" s="33">
        <v>0</v>
      </c>
      <c r="H55" s="33">
        <v>0</v>
      </c>
      <c r="I55" s="33">
        <v>0</v>
      </c>
      <c r="J55" s="33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731.53</v>
      </c>
      <c r="Z55" s="15">
        <v>0</v>
      </c>
      <c r="AA55" s="15">
        <v>731.53</v>
      </c>
      <c r="AB55" s="15">
        <v>0</v>
      </c>
      <c r="AC55" s="15">
        <v>731.53</v>
      </c>
      <c r="AD55" s="15">
        <v>0</v>
      </c>
      <c r="AE55" s="16"/>
    </row>
    <row r="56" spans="1:31" s="11" customFormat="1" ht="18.75">
      <c r="A56" s="3" t="s">
        <v>26</v>
      </c>
      <c r="B56" s="34">
        <f>B57</f>
        <v>2194.6</v>
      </c>
      <c r="C56" s="33">
        <v>0</v>
      </c>
      <c r="D56" s="33">
        <v>0</v>
      </c>
      <c r="E56" s="37">
        <v>0</v>
      </c>
      <c r="F56" s="37">
        <v>0</v>
      </c>
      <c r="G56" s="33">
        <v>0</v>
      </c>
      <c r="H56" s="33">
        <v>0</v>
      </c>
      <c r="I56" s="33">
        <v>0</v>
      </c>
      <c r="J56" s="33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731.53</v>
      </c>
      <c r="Z56" s="15">
        <v>0</v>
      </c>
      <c r="AA56" s="15">
        <v>731.53</v>
      </c>
      <c r="AB56" s="15">
        <v>0</v>
      </c>
      <c r="AC56" s="15">
        <v>731.53</v>
      </c>
      <c r="AD56" s="15">
        <v>0</v>
      </c>
      <c r="AE56" s="16"/>
    </row>
    <row r="57" spans="1:31" s="11" customFormat="1" ht="18.75">
      <c r="A57" s="2" t="s">
        <v>24</v>
      </c>
      <c r="B57" s="34">
        <v>2194.6</v>
      </c>
      <c r="C57" s="33">
        <v>0</v>
      </c>
      <c r="D57" s="33">
        <v>0</v>
      </c>
      <c r="E57" s="37">
        <v>0</v>
      </c>
      <c r="F57" s="37">
        <v>0</v>
      </c>
      <c r="G57" s="33">
        <v>0</v>
      </c>
      <c r="H57" s="33">
        <v>0</v>
      </c>
      <c r="I57" s="33">
        <v>0</v>
      </c>
      <c r="J57" s="33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731.53</v>
      </c>
      <c r="Z57" s="15">
        <v>0</v>
      </c>
      <c r="AA57" s="15">
        <v>731.53</v>
      </c>
      <c r="AB57" s="15">
        <v>0</v>
      </c>
      <c r="AC57" s="15">
        <v>731.53</v>
      </c>
      <c r="AD57" s="15">
        <v>0</v>
      </c>
      <c r="AE57" s="16"/>
    </row>
    <row r="58" spans="1:31" s="11" customFormat="1" ht="56.25">
      <c r="A58" s="2" t="s">
        <v>41</v>
      </c>
      <c r="B58" s="34">
        <v>3820.2</v>
      </c>
      <c r="C58" s="33">
        <v>0</v>
      </c>
      <c r="D58" s="33">
        <v>0</v>
      </c>
      <c r="E58" s="37">
        <v>0</v>
      </c>
      <c r="F58" s="37">
        <v>0</v>
      </c>
      <c r="G58" s="33">
        <v>0</v>
      </c>
      <c r="H58" s="33">
        <v>0</v>
      </c>
      <c r="I58" s="33">
        <v>0</v>
      </c>
      <c r="J58" s="33">
        <v>0</v>
      </c>
      <c r="K58" s="15">
        <v>0</v>
      </c>
      <c r="L58" s="15">
        <v>0</v>
      </c>
      <c r="M58" s="15">
        <v>3820.2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6"/>
    </row>
    <row r="59" spans="1:31" s="11" customFormat="1" ht="18.75">
      <c r="A59" s="3" t="s">
        <v>26</v>
      </c>
      <c r="B59" s="34">
        <f>B60+B61</f>
        <v>3820.2</v>
      </c>
      <c r="C59" s="33">
        <v>0</v>
      </c>
      <c r="D59" s="33">
        <v>0</v>
      </c>
      <c r="E59" s="37">
        <v>0</v>
      </c>
      <c r="F59" s="37">
        <v>0</v>
      </c>
      <c r="G59" s="33">
        <v>0</v>
      </c>
      <c r="H59" s="33">
        <v>0</v>
      </c>
      <c r="I59" s="33">
        <v>0</v>
      </c>
      <c r="J59" s="33">
        <v>0</v>
      </c>
      <c r="K59" s="15">
        <v>0</v>
      </c>
      <c r="L59" s="15">
        <v>0</v>
      </c>
      <c r="M59" s="15">
        <v>3820.2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6"/>
    </row>
    <row r="60" spans="1:31" s="11" customFormat="1" ht="18.75">
      <c r="A60" s="2" t="s">
        <v>22</v>
      </c>
      <c r="B60" s="34">
        <v>894.1</v>
      </c>
      <c r="C60" s="33">
        <v>0</v>
      </c>
      <c r="D60" s="33">
        <v>0</v>
      </c>
      <c r="E60" s="37">
        <v>0</v>
      </c>
      <c r="F60" s="37">
        <v>0</v>
      </c>
      <c r="G60" s="33">
        <v>0</v>
      </c>
      <c r="H60" s="33">
        <v>0</v>
      </c>
      <c r="I60" s="33">
        <v>0</v>
      </c>
      <c r="J60" s="33">
        <v>0</v>
      </c>
      <c r="K60" s="15">
        <v>0</v>
      </c>
      <c r="L60" s="15">
        <v>0</v>
      </c>
      <c r="M60" s="15">
        <v>894.1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6"/>
    </row>
    <row r="61" spans="1:31" s="11" customFormat="1" ht="18.75">
      <c r="A61" s="2" t="s">
        <v>24</v>
      </c>
      <c r="B61" s="34">
        <v>2926.1</v>
      </c>
      <c r="C61" s="33">
        <v>0</v>
      </c>
      <c r="D61" s="33">
        <v>0</v>
      </c>
      <c r="E61" s="37">
        <v>0</v>
      </c>
      <c r="F61" s="37">
        <v>0</v>
      </c>
      <c r="G61" s="33">
        <v>0</v>
      </c>
      <c r="H61" s="33">
        <v>0</v>
      </c>
      <c r="I61" s="33">
        <v>0</v>
      </c>
      <c r="J61" s="33">
        <v>0</v>
      </c>
      <c r="K61" s="15">
        <v>0</v>
      </c>
      <c r="L61" s="15">
        <v>0</v>
      </c>
      <c r="M61" s="15">
        <v>2926.1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6"/>
    </row>
    <row r="62" spans="1:31" s="11" customFormat="1" ht="116.25" customHeight="1">
      <c r="A62" s="44" t="s">
        <v>42</v>
      </c>
      <c r="B62" s="34"/>
      <c r="C62" s="33"/>
      <c r="D62" s="33"/>
      <c r="E62" s="37"/>
      <c r="F62" s="37"/>
      <c r="G62" s="33"/>
      <c r="H62" s="33"/>
      <c r="I62" s="33"/>
      <c r="J62" s="33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</row>
    <row r="63" spans="1:31" s="11" customFormat="1" ht="114" customHeight="1">
      <c r="A63" s="44" t="s">
        <v>43</v>
      </c>
      <c r="B63" s="34"/>
      <c r="C63" s="33"/>
      <c r="D63" s="33"/>
      <c r="E63" s="37"/>
      <c r="F63" s="37"/>
      <c r="G63" s="33"/>
      <c r="H63" s="33"/>
      <c r="I63" s="33"/>
      <c r="J63" s="33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</row>
    <row r="64" spans="1:31" s="11" customFormat="1" ht="18.75">
      <c r="A64" s="2" t="s">
        <v>20</v>
      </c>
      <c r="B64" s="34"/>
      <c r="C64" s="33"/>
      <c r="D64" s="33"/>
      <c r="E64" s="37"/>
      <c r="F64" s="37"/>
      <c r="G64" s="33"/>
      <c r="H64" s="33"/>
      <c r="I64" s="33"/>
      <c r="J64" s="33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</row>
    <row r="65" spans="1:31" s="11" customFormat="1" ht="56.25">
      <c r="A65" s="14" t="s">
        <v>44</v>
      </c>
      <c r="B65" s="34">
        <v>13909</v>
      </c>
      <c r="C65" s="33">
        <v>13909</v>
      </c>
      <c r="D65" s="33">
        <f>H65+J65+L65+N65+P65+R65+T65+V65+X65+Z65+AB65+AD65</f>
        <v>4267.34</v>
      </c>
      <c r="E65" s="37">
        <v>0</v>
      </c>
      <c r="F65" s="37">
        <v>0</v>
      </c>
      <c r="G65" s="33">
        <v>2679.14</v>
      </c>
      <c r="H65" s="33">
        <v>2408.76</v>
      </c>
      <c r="I65" s="33">
        <v>1188.3</v>
      </c>
      <c r="J65" s="33">
        <v>1374.38</v>
      </c>
      <c r="K65" s="15">
        <v>706.3</v>
      </c>
      <c r="L65" s="15">
        <v>484.2</v>
      </c>
      <c r="M65" s="15">
        <v>911.07</v>
      </c>
      <c r="N65" s="15">
        <v>0</v>
      </c>
      <c r="O65" s="15">
        <v>1297.32</v>
      </c>
      <c r="P65" s="15">
        <v>0</v>
      </c>
      <c r="Q65" s="15">
        <v>778.98</v>
      </c>
      <c r="R65" s="15">
        <v>0</v>
      </c>
      <c r="S65" s="15">
        <v>1217.55</v>
      </c>
      <c r="T65" s="15">
        <v>0</v>
      </c>
      <c r="U65" s="15">
        <v>1364.64</v>
      </c>
      <c r="V65" s="15">
        <v>0</v>
      </c>
      <c r="W65" s="15">
        <v>498.36</v>
      </c>
      <c r="X65" s="15">
        <v>0</v>
      </c>
      <c r="Y65" s="15">
        <v>894.95</v>
      </c>
      <c r="Z65" s="15">
        <v>0</v>
      </c>
      <c r="AA65" s="15">
        <v>385.14</v>
      </c>
      <c r="AB65" s="15">
        <v>0</v>
      </c>
      <c r="AC65" s="15">
        <v>1987.22</v>
      </c>
      <c r="AD65" s="15">
        <v>0</v>
      </c>
      <c r="AE65" s="16"/>
    </row>
    <row r="66" spans="1:31" s="11" customFormat="1" ht="18.75">
      <c r="A66" s="3" t="s">
        <v>26</v>
      </c>
      <c r="B66" s="34">
        <v>13909</v>
      </c>
      <c r="C66" s="33">
        <v>13909</v>
      </c>
      <c r="D66" s="33">
        <f>D65</f>
        <v>4267.34</v>
      </c>
      <c r="E66" s="37">
        <v>0</v>
      </c>
      <c r="F66" s="37">
        <v>0</v>
      </c>
      <c r="G66" s="33">
        <f>G65</f>
        <v>2679.14</v>
      </c>
      <c r="H66" s="33">
        <v>2408.76</v>
      </c>
      <c r="I66" s="33">
        <f>I65</f>
        <v>1188.3</v>
      </c>
      <c r="J66" s="33">
        <v>1374.38</v>
      </c>
      <c r="K66" s="15">
        <f>K65</f>
        <v>706.3</v>
      </c>
      <c r="L66" s="15">
        <v>484.2</v>
      </c>
      <c r="M66" s="15">
        <f>M65</f>
        <v>911.07</v>
      </c>
      <c r="N66" s="15">
        <v>0</v>
      </c>
      <c r="O66" s="15">
        <f>O65</f>
        <v>1297.32</v>
      </c>
      <c r="P66" s="15">
        <v>0</v>
      </c>
      <c r="Q66" s="15">
        <f>Q65</f>
        <v>778.98</v>
      </c>
      <c r="R66" s="15">
        <v>0</v>
      </c>
      <c r="S66" s="15">
        <f>S65</f>
        <v>1217.55</v>
      </c>
      <c r="T66" s="15">
        <v>0</v>
      </c>
      <c r="U66" s="15">
        <f>U65</f>
        <v>1364.64</v>
      </c>
      <c r="V66" s="15">
        <v>0</v>
      </c>
      <c r="W66" s="15">
        <f>W65</f>
        <v>498.36</v>
      </c>
      <c r="X66" s="15">
        <v>0</v>
      </c>
      <c r="Y66" s="15">
        <f>Y65</f>
        <v>894.95</v>
      </c>
      <c r="Z66" s="15">
        <v>0</v>
      </c>
      <c r="AA66" s="15">
        <f>AA65</f>
        <v>385.14</v>
      </c>
      <c r="AB66" s="15">
        <v>0</v>
      </c>
      <c r="AC66" s="15">
        <f>AC65</f>
        <v>1987.22</v>
      </c>
      <c r="AD66" s="15">
        <v>0</v>
      </c>
      <c r="AE66" s="16"/>
    </row>
    <row r="67" spans="1:31" s="11" customFormat="1" ht="18.75">
      <c r="A67" s="2" t="s">
        <v>23</v>
      </c>
      <c r="B67" s="34">
        <v>13909</v>
      </c>
      <c r="C67" s="33">
        <v>13909</v>
      </c>
      <c r="D67" s="33">
        <f>D66</f>
        <v>4267.34</v>
      </c>
      <c r="E67" s="37">
        <v>0</v>
      </c>
      <c r="F67" s="37">
        <v>0</v>
      </c>
      <c r="G67" s="33">
        <f>G66</f>
        <v>2679.14</v>
      </c>
      <c r="H67" s="33">
        <v>2408.76</v>
      </c>
      <c r="I67" s="33">
        <f>I66</f>
        <v>1188.3</v>
      </c>
      <c r="J67" s="33">
        <v>1374.38</v>
      </c>
      <c r="K67" s="15">
        <f>K66</f>
        <v>706.3</v>
      </c>
      <c r="L67" s="15">
        <v>484.2</v>
      </c>
      <c r="M67" s="15">
        <f>M66</f>
        <v>911.07</v>
      </c>
      <c r="N67" s="15">
        <v>0</v>
      </c>
      <c r="O67" s="15">
        <f>O66</f>
        <v>1297.32</v>
      </c>
      <c r="P67" s="15">
        <v>0</v>
      </c>
      <c r="Q67" s="15">
        <f>Q66</f>
        <v>778.98</v>
      </c>
      <c r="R67" s="15">
        <v>0</v>
      </c>
      <c r="S67" s="15">
        <f>S66</f>
        <v>1217.55</v>
      </c>
      <c r="T67" s="15">
        <v>0</v>
      </c>
      <c r="U67" s="15">
        <f>U66</f>
        <v>1364.64</v>
      </c>
      <c r="V67" s="15">
        <v>0</v>
      </c>
      <c r="W67" s="15">
        <f>W66</f>
        <v>498.36</v>
      </c>
      <c r="X67" s="15">
        <v>0</v>
      </c>
      <c r="Y67" s="15">
        <f>Y66</f>
        <v>894.95</v>
      </c>
      <c r="Z67" s="15">
        <v>0</v>
      </c>
      <c r="AA67" s="15">
        <f>AA66</f>
        <v>385.14</v>
      </c>
      <c r="AB67" s="15">
        <v>0</v>
      </c>
      <c r="AC67" s="15">
        <f>AC66</f>
        <v>1987.22</v>
      </c>
      <c r="AD67" s="15">
        <v>0</v>
      </c>
      <c r="AE67" s="16"/>
    </row>
    <row r="68" spans="1:31" s="11" customFormat="1" ht="56.25">
      <c r="A68" s="14" t="s">
        <v>45</v>
      </c>
      <c r="B68" s="34">
        <v>5682.6</v>
      </c>
      <c r="C68" s="33">
        <v>5682.6</v>
      </c>
      <c r="D68" s="33">
        <f>H68+J68+L68+N68+P68+R68+T68+V68+X68+Z68+AB68+AD68</f>
        <v>1825.19</v>
      </c>
      <c r="E68" s="37">
        <v>0</v>
      </c>
      <c r="F68" s="37">
        <v>0</v>
      </c>
      <c r="G68" s="33">
        <v>1071.31</v>
      </c>
      <c r="H68" s="33">
        <v>1052</v>
      </c>
      <c r="I68" s="33">
        <v>574.14</v>
      </c>
      <c r="J68" s="33">
        <v>586.21</v>
      </c>
      <c r="K68" s="15">
        <v>215.25</v>
      </c>
      <c r="L68" s="15">
        <v>186.98</v>
      </c>
      <c r="M68" s="15">
        <v>378.95</v>
      </c>
      <c r="N68" s="15">
        <v>0</v>
      </c>
      <c r="O68" s="15">
        <v>617.15</v>
      </c>
      <c r="P68" s="15">
        <v>0</v>
      </c>
      <c r="Q68" s="15">
        <v>454.23</v>
      </c>
      <c r="R68" s="15">
        <v>0</v>
      </c>
      <c r="S68" s="15">
        <v>395.67</v>
      </c>
      <c r="T68" s="15">
        <v>0</v>
      </c>
      <c r="U68" s="15">
        <v>536.64</v>
      </c>
      <c r="V68" s="15">
        <v>0</v>
      </c>
      <c r="W68" s="15">
        <v>377.67</v>
      </c>
      <c r="X68" s="15">
        <v>0</v>
      </c>
      <c r="Y68" s="15">
        <v>288.8</v>
      </c>
      <c r="Z68" s="15">
        <v>0</v>
      </c>
      <c r="AA68" s="15">
        <v>190.68</v>
      </c>
      <c r="AB68" s="15">
        <v>0</v>
      </c>
      <c r="AC68" s="15">
        <v>582.06</v>
      </c>
      <c r="AD68" s="15">
        <v>0</v>
      </c>
      <c r="AE68" s="16"/>
    </row>
    <row r="69" spans="1:31" s="11" customFormat="1" ht="18.75">
      <c r="A69" s="3" t="s">
        <v>26</v>
      </c>
      <c r="B69" s="34">
        <f>B70</f>
        <v>5682.6</v>
      </c>
      <c r="C69" s="33">
        <v>5682.6</v>
      </c>
      <c r="D69" s="33">
        <f>D68</f>
        <v>1825.19</v>
      </c>
      <c r="E69" s="37">
        <v>0</v>
      </c>
      <c r="F69" s="37">
        <v>0</v>
      </c>
      <c r="G69" s="33">
        <f>G68</f>
        <v>1071.31</v>
      </c>
      <c r="H69" s="33">
        <v>1052</v>
      </c>
      <c r="I69" s="33">
        <f>I68</f>
        <v>574.14</v>
      </c>
      <c r="J69" s="33">
        <v>586.21</v>
      </c>
      <c r="K69" s="15">
        <f>K68</f>
        <v>215.25</v>
      </c>
      <c r="L69" s="15">
        <v>186.98</v>
      </c>
      <c r="M69" s="15">
        <f>M68</f>
        <v>378.95</v>
      </c>
      <c r="N69" s="15">
        <v>0</v>
      </c>
      <c r="O69" s="15">
        <f>O68</f>
        <v>617.15</v>
      </c>
      <c r="P69" s="15">
        <v>0</v>
      </c>
      <c r="Q69" s="15">
        <f>Q68</f>
        <v>454.23</v>
      </c>
      <c r="R69" s="15">
        <v>0</v>
      </c>
      <c r="S69" s="15">
        <f>S68</f>
        <v>395.67</v>
      </c>
      <c r="T69" s="15">
        <v>0</v>
      </c>
      <c r="U69" s="15">
        <f>U68</f>
        <v>536.64</v>
      </c>
      <c r="V69" s="15">
        <v>0</v>
      </c>
      <c r="W69" s="15">
        <f>W68</f>
        <v>377.67</v>
      </c>
      <c r="X69" s="15">
        <v>0</v>
      </c>
      <c r="Y69" s="15">
        <f>Y68</f>
        <v>288.8</v>
      </c>
      <c r="Z69" s="15">
        <v>0</v>
      </c>
      <c r="AA69" s="15">
        <f>AA68</f>
        <v>190.68</v>
      </c>
      <c r="AB69" s="15">
        <v>0</v>
      </c>
      <c r="AC69" s="15">
        <f>AC68</f>
        <v>582.06</v>
      </c>
      <c r="AD69" s="15">
        <v>0</v>
      </c>
      <c r="AE69" s="16"/>
    </row>
    <row r="70" spans="1:31" s="11" customFormat="1" ht="18.75">
      <c r="A70" s="2" t="s">
        <v>23</v>
      </c>
      <c r="B70" s="34">
        <v>5682.6</v>
      </c>
      <c r="C70" s="33">
        <v>5682.6</v>
      </c>
      <c r="D70" s="33">
        <f>D69</f>
        <v>1825.19</v>
      </c>
      <c r="E70" s="37">
        <v>0</v>
      </c>
      <c r="F70" s="37">
        <v>0</v>
      </c>
      <c r="G70" s="33">
        <f>G68</f>
        <v>1071.31</v>
      </c>
      <c r="H70" s="33">
        <v>1052</v>
      </c>
      <c r="I70" s="33">
        <f>I68</f>
        <v>574.14</v>
      </c>
      <c r="J70" s="33">
        <v>586.21</v>
      </c>
      <c r="K70" s="15">
        <f>K68</f>
        <v>215.25</v>
      </c>
      <c r="L70" s="15">
        <v>186.98</v>
      </c>
      <c r="M70" s="15">
        <f>M68</f>
        <v>378.95</v>
      </c>
      <c r="N70" s="15">
        <v>0</v>
      </c>
      <c r="O70" s="15">
        <f>O68</f>
        <v>617.15</v>
      </c>
      <c r="P70" s="15">
        <v>0</v>
      </c>
      <c r="Q70" s="15">
        <f>Q68</f>
        <v>454.23</v>
      </c>
      <c r="R70" s="15">
        <v>0</v>
      </c>
      <c r="S70" s="15">
        <f>S68</f>
        <v>395.67</v>
      </c>
      <c r="T70" s="15">
        <v>0</v>
      </c>
      <c r="U70" s="15">
        <f>U68</f>
        <v>536.64</v>
      </c>
      <c r="V70" s="15">
        <v>0</v>
      </c>
      <c r="W70" s="15">
        <f>W68</f>
        <v>377.67</v>
      </c>
      <c r="X70" s="15">
        <v>0</v>
      </c>
      <c r="Y70" s="15">
        <f>Y68</f>
        <v>288.8</v>
      </c>
      <c r="Z70" s="15">
        <v>0</v>
      </c>
      <c r="AA70" s="15">
        <f>AA68</f>
        <v>190.68</v>
      </c>
      <c r="AB70" s="15">
        <v>0</v>
      </c>
      <c r="AC70" s="15">
        <f>AC68</f>
        <v>582.06</v>
      </c>
      <c r="AD70" s="15">
        <v>0</v>
      </c>
      <c r="AE70" s="16"/>
    </row>
    <row r="71" spans="1:31" ht="18.75">
      <c r="A71" s="3" t="s">
        <v>27</v>
      </c>
      <c r="B71" s="34">
        <f>B15+B18+B24+B29+B33+B37+B40+B46+B51+B56+B59+B66+B69</f>
        <v>236536.37000000005</v>
      </c>
      <c r="C71" s="33">
        <f>C15+C18+C24+C29+C33+C37+C40+C46+C51+C56+C59+C66+C69</f>
        <v>85952.38</v>
      </c>
      <c r="D71" s="33">
        <f>D15+D18+D24+D29+D33+D37+D40+D46+D51+D56+D59+D66+D69</f>
        <v>71125.90000000001</v>
      </c>
      <c r="E71" s="37">
        <v>0</v>
      </c>
      <c r="F71" s="37">
        <v>0.0232</v>
      </c>
      <c r="G71" s="33">
        <f>G15+G18+G24+G29+G33+G37+G40+G46+G56+G59+G66+G69</f>
        <v>10253.789999999999</v>
      </c>
      <c r="H71" s="33">
        <f>H66+H69</f>
        <v>3460.76</v>
      </c>
      <c r="I71" s="33">
        <f>I24+I29+I33+I37+I40+I46+I56+I59+I66+I69</f>
        <v>1762.44</v>
      </c>
      <c r="J71" s="33">
        <f>J24+J29+J33+J37+J40+J46+J56+J59+J66+J69</f>
        <v>1960.5900000000001</v>
      </c>
      <c r="K71" s="15">
        <f>K24+K29+K33+K37+K40+K46+K56+K59+K66+K69</f>
        <v>59460.810000000005</v>
      </c>
      <c r="L71" s="15">
        <v>0</v>
      </c>
      <c r="M71" s="15">
        <f>M24+M29+M37+M40+M46+M56+M59+M66+M69</f>
        <v>5828.469999999999</v>
      </c>
      <c r="N71" s="15">
        <v>0</v>
      </c>
      <c r="O71" s="15">
        <f>O24+O29+O33+O37+O40+O46+O56+O59+O66+O69</f>
        <v>1914.4699999999998</v>
      </c>
      <c r="P71" s="15">
        <v>0</v>
      </c>
      <c r="Q71" s="15">
        <f>Q24+Q29+Q33+Q40+Q46+Q56+Q59+Q66+Q69</f>
        <v>1233.21</v>
      </c>
      <c r="R71" s="15">
        <v>0</v>
      </c>
      <c r="S71" s="15">
        <f>S24+S29+S33+S37+S40+S46+S56+S59+S66+S69</f>
        <v>5726.22</v>
      </c>
      <c r="T71" s="15">
        <v>0</v>
      </c>
      <c r="U71" s="15">
        <f>U24+U29+U33+U37+U40+U46+U56+U59+U66+U69</f>
        <v>35548.67</v>
      </c>
      <c r="V71" s="15">
        <v>0</v>
      </c>
      <c r="W71" s="15">
        <f>W24+W29+W33+W37+W40+W46+W56+W59+W66+W69</f>
        <v>11776.03</v>
      </c>
      <c r="X71" s="15">
        <v>0</v>
      </c>
      <c r="Y71" s="15">
        <f>Y24+Y29+Y33+Y40+Y46+Y56+Y59+Y66+Y69</f>
        <v>14195.34</v>
      </c>
      <c r="Z71" s="15">
        <v>0</v>
      </c>
      <c r="AA71" s="15">
        <f>AA24+AA29+AA33+AA37+AA40+AA46+AA56+AA59+AA66+AA69</f>
        <v>9044.41</v>
      </c>
      <c r="AB71" s="15">
        <v>0</v>
      </c>
      <c r="AC71" s="15">
        <f>AC24+AC29+AC33+AC37+AC40+AC46+AC56+AC59+AC66+AC69</f>
        <v>68064.29999999999</v>
      </c>
      <c r="AD71" s="15">
        <v>0</v>
      </c>
      <c r="AE71" s="16"/>
    </row>
    <row r="72" spans="1:31" s="11" customFormat="1" ht="18.75">
      <c r="A72" s="2" t="s">
        <v>22</v>
      </c>
      <c r="B72" s="34">
        <f>B25+B30+B34+B47+B60</f>
        <v>177241.61000000002</v>
      </c>
      <c r="C72" s="33">
        <f>C25+C30+C34+C47+C60</f>
        <v>59210.38</v>
      </c>
      <c r="D72" s="33">
        <f>D25+D30+D34+D47+D52+D60</f>
        <v>58530.03</v>
      </c>
      <c r="E72" s="37">
        <v>0</v>
      </c>
      <c r="F72" s="37">
        <v>0</v>
      </c>
      <c r="G72" s="33">
        <f>G25+G30+G34+G47+G60</f>
        <v>0</v>
      </c>
      <c r="H72" s="33">
        <v>0</v>
      </c>
      <c r="I72" s="33">
        <f>I25+I30+I34+I47+I60</f>
        <v>0</v>
      </c>
      <c r="J72" s="33">
        <f>J25+J30+J34+J47+J60</f>
        <v>0</v>
      </c>
      <c r="K72" s="15">
        <f>K25+K30+K34+K47+K60</f>
        <v>58530.03</v>
      </c>
      <c r="L72" s="15">
        <v>0</v>
      </c>
      <c r="M72" s="15">
        <f>M25+M30+M34+M47+M60</f>
        <v>1574.45</v>
      </c>
      <c r="N72" s="15">
        <v>0</v>
      </c>
      <c r="O72" s="15">
        <f>O25+O30+O34+O47+O60</f>
        <v>0</v>
      </c>
      <c r="P72" s="15">
        <v>0</v>
      </c>
      <c r="Q72" s="15">
        <v>0</v>
      </c>
      <c r="R72" s="15">
        <v>0</v>
      </c>
      <c r="S72" s="15">
        <f>S25+S30+S34+S47+S60</f>
        <v>0</v>
      </c>
      <c r="T72" s="15">
        <v>0</v>
      </c>
      <c r="U72" s="15">
        <f>U30+U34</f>
        <v>10850</v>
      </c>
      <c r="V72" s="15">
        <v>0</v>
      </c>
      <c r="W72" s="15">
        <f>W25+W30+W34+W47</f>
        <v>10900</v>
      </c>
      <c r="X72" s="15">
        <v>0</v>
      </c>
      <c r="Y72" s="15">
        <f>Y25+Y30+Y34+Y47+Y60</f>
        <v>12161.03</v>
      </c>
      <c r="Z72" s="15">
        <v>0</v>
      </c>
      <c r="AA72" s="15">
        <f>AA25+AA30+AA34+AA47+AA60</f>
        <v>7618.030000000001</v>
      </c>
      <c r="AB72" s="15">
        <v>0</v>
      </c>
      <c r="AC72" s="15">
        <f>AC25+AC30+AC34+AC47+AC60</f>
        <v>55090.43</v>
      </c>
      <c r="AD72" s="15">
        <v>0</v>
      </c>
      <c r="AE72" s="16"/>
    </row>
    <row r="73" spans="1:31" s="11" customFormat="1" ht="18.75">
      <c r="A73" s="2" t="s">
        <v>23</v>
      </c>
      <c r="B73" s="34">
        <f>B16+B19+B26+B31+B35+B41+B48+B67+B70</f>
        <v>53922</v>
      </c>
      <c r="C73" s="33">
        <f>C16+C19+C26+C31+C35+C41+C48+C67+C70</f>
        <v>26489.940000000002</v>
      </c>
      <c r="D73" s="33">
        <f>D16+D19+D26+D31+D35+D41+D48+D53+D67+D70</f>
        <v>12595.87</v>
      </c>
      <c r="E73" s="37">
        <v>0</v>
      </c>
      <c r="F73" s="37">
        <v>0.0388</v>
      </c>
      <c r="G73" s="33">
        <f>G26+G31+G35+G41+G48+G67+G70</f>
        <v>10253.789999999999</v>
      </c>
      <c r="H73" s="33">
        <v>3750.45</v>
      </c>
      <c r="I73" s="33">
        <f>I26+I31+I41+I48+I67+I70</f>
        <v>1762.44</v>
      </c>
      <c r="J73" s="33">
        <f>J26+J31+J35+J41+J48+J67+J70</f>
        <v>1960.5900000000001</v>
      </c>
      <c r="K73" s="15">
        <f>K26+K31+K35+K41+K48+K67+K70</f>
        <v>921.55</v>
      </c>
      <c r="L73" s="15">
        <v>0</v>
      </c>
      <c r="M73" s="15">
        <f>M26+M31+M35+M41+M48+M67+M70</f>
        <v>1327.92</v>
      </c>
      <c r="N73" s="15">
        <v>0</v>
      </c>
      <c r="O73" s="15">
        <f>O26+O31+O41+O48+O67+O70</f>
        <v>1914.4699999999998</v>
      </c>
      <c r="P73" s="15">
        <v>0</v>
      </c>
      <c r="Q73" s="15">
        <f>Q26+Q31+Q35+Q48+Q67+Q70</f>
        <v>1233.21</v>
      </c>
      <c r="R73" s="15">
        <v>0</v>
      </c>
      <c r="S73" s="15">
        <f>S26+S31+S35+S41+S48+S67+S70</f>
        <v>5726.22</v>
      </c>
      <c r="T73" s="15">
        <v>0</v>
      </c>
      <c r="U73" s="15">
        <f>U26+U31+U35+U48+U67+U70</f>
        <v>4181.040000000001</v>
      </c>
      <c r="V73" s="15">
        <v>0</v>
      </c>
      <c r="W73" s="15">
        <f>W26+W31+W35+W48+W67+W70</f>
        <v>876.03</v>
      </c>
      <c r="X73" s="15">
        <v>0</v>
      </c>
      <c r="Y73" s="15">
        <f>Y26+Y31+Y35+Y41+Y48+Y67+Y70</f>
        <v>1302.78</v>
      </c>
      <c r="Z73" s="15">
        <v>0</v>
      </c>
      <c r="AA73" s="15">
        <f>AA26+AA31+AA35+AA41+AA48+AA67+AA70</f>
        <v>694.8499999999999</v>
      </c>
      <c r="AB73" s="15">
        <v>0</v>
      </c>
      <c r="AC73" s="15">
        <f>AC26+AC31+AC35+AC41+AC48+AC67+AC70</f>
        <v>12219.51</v>
      </c>
      <c r="AD73" s="15">
        <v>0</v>
      </c>
      <c r="AE73" s="16"/>
    </row>
    <row r="74" spans="1:31" s="11" customFormat="1" ht="18.75">
      <c r="A74" s="2" t="s">
        <v>24</v>
      </c>
      <c r="B74" s="34">
        <f>B49+B57+B61</f>
        <v>5120.7</v>
      </c>
      <c r="C74" s="33">
        <f>C49+C57+C61</f>
        <v>0</v>
      </c>
      <c r="D74" s="33">
        <f>J74+L74+N74+P74+R74+T74+V74+X74+Z74+AB74+AD74</f>
        <v>0</v>
      </c>
      <c r="E74" s="37">
        <v>0</v>
      </c>
      <c r="F74" s="37">
        <v>0</v>
      </c>
      <c r="G74" s="33">
        <v>0</v>
      </c>
      <c r="H74" s="33">
        <v>0</v>
      </c>
      <c r="I74" s="33">
        <f>I49+I57+I61</f>
        <v>0</v>
      </c>
      <c r="J74" s="33">
        <v>0</v>
      </c>
      <c r="K74" s="15">
        <f>K49+K57+K61</f>
        <v>0</v>
      </c>
      <c r="L74" s="15">
        <v>0</v>
      </c>
      <c r="M74" s="15">
        <f>M49+M57+M61</f>
        <v>2926.1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f>Y49+Y57+Y61</f>
        <v>731.53</v>
      </c>
      <c r="Z74" s="15">
        <v>0</v>
      </c>
      <c r="AA74" s="15">
        <f>AA49+AA57+AA61</f>
        <v>731.53</v>
      </c>
      <c r="AB74" s="15">
        <v>0</v>
      </c>
      <c r="AC74" s="15">
        <f>AC49+AC57+AC61</f>
        <v>731.53</v>
      </c>
      <c r="AD74" s="15">
        <v>0</v>
      </c>
      <c r="AE74" s="16"/>
    </row>
    <row r="75" spans="1:31" s="11" customFormat="1" ht="18.75">
      <c r="A75" s="2" t="s">
        <v>52</v>
      </c>
      <c r="B75" s="34">
        <f>B38</f>
        <v>32.06</v>
      </c>
      <c r="C75" s="33">
        <f>C38</f>
        <v>32.06</v>
      </c>
      <c r="D75" s="33">
        <v>0</v>
      </c>
      <c r="E75" s="38">
        <v>0</v>
      </c>
      <c r="F75" s="38">
        <v>0</v>
      </c>
      <c r="G75" s="33">
        <v>0</v>
      </c>
      <c r="H75" s="33">
        <v>0</v>
      </c>
      <c r="I75" s="33">
        <v>0</v>
      </c>
      <c r="J75" s="33">
        <v>0</v>
      </c>
      <c r="K75" s="33">
        <f>K38</f>
        <v>9.23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f>AC38</f>
        <v>22.83</v>
      </c>
      <c r="AD75" s="33">
        <v>0</v>
      </c>
      <c r="AE75" s="34"/>
    </row>
    <row r="76" ht="12.75" customHeight="1">
      <c r="B76" s="49"/>
    </row>
    <row r="77" spans="2:43" ht="35.25" customHeight="1">
      <c r="B77" s="65" t="s">
        <v>47</v>
      </c>
      <c r="C77" s="65"/>
      <c r="D77" s="65"/>
      <c r="E77" s="65"/>
      <c r="F77" s="65"/>
      <c r="G77" s="66" t="s">
        <v>48</v>
      </c>
      <c r="H77" s="66"/>
      <c r="I77" s="66"/>
      <c r="J77" s="19"/>
      <c r="K77" s="19"/>
      <c r="L77" s="19"/>
      <c r="M77" s="19"/>
      <c r="N77" s="19"/>
      <c r="O77" s="19"/>
      <c r="P77" s="25"/>
      <c r="Q77" s="19"/>
      <c r="R77" s="19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9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4"/>
    </row>
    <row r="78" spans="3:43" ht="9.75" customHeight="1">
      <c r="C78" s="20"/>
      <c r="D78" s="20"/>
      <c r="E78" s="20"/>
      <c r="F78" s="20"/>
      <c r="G78" s="19"/>
      <c r="H78" s="19"/>
      <c r="I78" s="19"/>
      <c r="J78" s="19"/>
      <c r="K78" s="19"/>
      <c r="L78" s="19"/>
      <c r="M78" s="19"/>
      <c r="N78" s="19"/>
      <c r="O78" s="19"/>
      <c r="P78" s="25"/>
      <c r="Q78" s="19"/>
      <c r="R78" s="19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9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4"/>
    </row>
    <row r="79" spans="2:43" ht="48.75" customHeight="1">
      <c r="B79" s="67" t="s">
        <v>55</v>
      </c>
      <c r="C79" s="67"/>
      <c r="D79" s="67"/>
      <c r="E79" s="67"/>
      <c r="F79" s="20"/>
      <c r="G79" s="19"/>
      <c r="H79" s="19"/>
      <c r="I79" s="19"/>
      <c r="J79" s="19"/>
      <c r="K79" s="19"/>
      <c r="L79" s="19"/>
      <c r="M79" s="19"/>
      <c r="N79" s="19"/>
      <c r="O79" s="19"/>
      <c r="P79" s="25"/>
      <c r="Q79" s="19"/>
      <c r="R79" s="19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9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4"/>
    </row>
    <row r="80" spans="2:6" ht="19.5" customHeight="1">
      <c r="B80" s="65"/>
      <c r="C80" s="65"/>
      <c r="D80" s="65"/>
      <c r="E80" s="65"/>
      <c r="F80" s="65"/>
    </row>
  </sheetData>
  <sheetProtection/>
  <mergeCells count="33">
    <mergeCell ref="AE23:AE26"/>
    <mergeCell ref="AE28:AE31"/>
    <mergeCell ref="AE32:AE35"/>
    <mergeCell ref="AE39:AE41"/>
    <mergeCell ref="AE6:AE7"/>
    <mergeCell ref="B77:F77"/>
    <mergeCell ref="G77:I77"/>
    <mergeCell ref="B79:E79"/>
    <mergeCell ref="B80:F80"/>
    <mergeCell ref="S6:T6"/>
    <mergeCell ref="U6:V6"/>
    <mergeCell ref="W6:X6"/>
    <mergeCell ref="Y6:Z6"/>
    <mergeCell ref="AA6:AB6"/>
    <mergeCell ref="A6:A7"/>
    <mergeCell ref="B6:B7"/>
    <mergeCell ref="D6:D7"/>
    <mergeCell ref="E6:F6"/>
    <mergeCell ref="AC6:AD6"/>
    <mergeCell ref="G6:H6"/>
    <mergeCell ref="I6:J6"/>
    <mergeCell ref="K6:L6"/>
    <mergeCell ref="M6:N6"/>
    <mergeCell ref="AE36:AE38"/>
    <mergeCell ref="A4:R4"/>
    <mergeCell ref="C6:C7"/>
    <mergeCell ref="F1:G1"/>
    <mergeCell ref="N2:R2"/>
    <mergeCell ref="N3:R3"/>
    <mergeCell ref="A5:Q5"/>
    <mergeCell ref="O6:P6"/>
    <mergeCell ref="Q6:R6"/>
    <mergeCell ref="S5:AD5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В. Россолова</cp:lastModifiedBy>
  <cp:lastPrinted>2014-04-08T04:18:03Z</cp:lastPrinted>
  <dcterms:created xsi:type="dcterms:W3CDTF">1996-10-08T23:32:33Z</dcterms:created>
  <dcterms:modified xsi:type="dcterms:W3CDTF">2014-04-08T04:46:02Z</dcterms:modified>
  <cp:category/>
  <cp:version/>
  <cp:contentType/>
  <cp:contentStatus/>
</cp:coreProperties>
</file>